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5480" windowHeight="5655" tabRatio="917" activeTab="1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'1-Баланс'!$A$1:$I$109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<sst xmlns="http://schemas.openxmlformats.org/spreadsheetml/2006/main" count="4314" uniqueCount="1002">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</sst>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44208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44105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891</v>
      </c>
      <c r="D6" s="674">
        <f aca="true" t="shared" si="0" ref="D6:D15">C6-E6</f>
        <v>0</v>
      </c>
      <c r="E6" s="673">
        <f>'1-Баланс'!G95</f>
        <v>891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-1316</v>
      </c>
      <c r="D7" s="674">
        <f t="shared" si="0"/>
        <v>-2034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-11</v>
      </c>
      <c r="D8" s="674">
        <f t="shared" si="0"/>
        <v>0</v>
      </c>
      <c r="E8" s="673">
        <f>ABS('2-Отчет за доходите'!C44)-ABS('2-Отчет за доходите'!G44)</f>
        <v>-11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-1316</v>
      </c>
      <c r="D11" s="674">
        <f t="shared" si="0"/>
        <v>-66</v>
      </c>
      <c r="E11" s="673">
        <f>'4-Отчет за собствения капитал'!L34</f>
        <v>-1250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0.008358662613981762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-0.004984141368373357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-0.012345679012345678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0.15384615384615385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0.029535864978902954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0.029535864978902954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0.014767932489451477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0.014767932489451477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0.002280501710376283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0.002244668911335578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4.155875299760192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-1.6770516717325228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2.4769921436588103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-0.005319148936170213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3.5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315.2857142857143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891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-8607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2197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-10804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-8618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-1316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1714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19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1733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1733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255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140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219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474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474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-54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-54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-10738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-10749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-10749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-1185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-54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-54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-1239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-1250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-1250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1714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1714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274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140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140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219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2207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2207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1714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1714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247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135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135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148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2109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2109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27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4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18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5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71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98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98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A46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-8607</v>
      </c>
      <c r="H28" s="596">
        <f>SUM(H29:H31)</f>
        <v>-8394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2197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-10804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</v>
      </c>
      <c r="H33" s="196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-8618</v>
      </c>
      <c r="H34" s="598">
        <f>H28+H32+H33</f>
        <v>-8487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-1316</v>
      </c>
      <c r="H37" s="600">
        <f>H26+H18+H34</f>
        <v>-1185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1714</v>
      </c>
      <c r="H46" s="196">
        <v>1719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19</v>
      </c>
      <c r="H47" s="196">
        <v>12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1733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1733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255</v>
      </c>
      <c r="H61" s="596">
        <f>SUM(H62:H68)</f>
        <v>340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</v>
      </c>
      <c r="H64" s="196">
        <v>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140</v>
      </c>
      <c r="H68" s="196">
        <v>246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0</v>
      </c>
      <c r="E69" s="201" t="s">
        <v>79</v>
      </c>
      <c r="F69" s="93" t="s">
        <v>216</v>
      </c>
      <c r="G69" s="197">
        <v>219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474</v>
      </c>
      <c r="H71" s="598">
        <f>H59+H60+H61+H69+H70</f>
        <v>341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474</v>
      </c>
      <c r="H79" s="600">
        <f>H71+H73+H75+H77</f>
        <v>341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</v>
      </c>
      <c r="D94" s="602">
        <f>D65+D76+D85+D92+D93</f>
        <v>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891</v>
      </c>
      <c r="D95" s="604">
        <f>D94+D56</f>
        <v>887</v>
      </c>
      <c r="E95" s="229" t="s">
        <v>942</v>
      </c>
      <c r="F95" s="489" t="s">
        <v>268</v>
      </c>
      <c r="G95" s="603">
        <f>G37+G40+G56+G79</f>
        <v>891</v>
      </c>
      <c r="H95" s="604">
        <f>H37+H40+H56+H79</f>
        <v>887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44208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2</v>
      </c>
      <c r="E15" s="245" t="s">
        <v>79</v>
      </c>
      <c r="F15" s="240" t="s">
        <v>289</v>
      </c>
      <c r="G15" s="316">
        <v>2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0</v>
      </c>
      <c r="D16" s="317"/>
      <c r="E16" s="236" t="s">
        <v>52</v>
      </c>
      <c r="F16" s="264" t="s">
        <v>292</v>
      </c>
      <c r="G16" s="628">
        <f>SUM(G12:G15)</f>
        <v>2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2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2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13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13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44208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998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44208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999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16" sqref="J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-10684</v>
      </c>
      <c r="K13" s="585"/>
      <c r="L13" s="584">
        <f>SUM(C13:K13)</f>
        <v>-1185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-54</v>
      </c>
      <c r="K14" s="168">
        <f t="shared" si="0"/>
        <v>0</v>
      </c>
      <c r="L14" s="650">
        <f aca="true" t="shared" si="1" ref="L14:L34">SUM(C14:K14)</f>
        <v>-54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>
        <v>-54</v>
      </c>
      <c r="K15" s="316"/>
      <c r="L15" s="584">
        <f t="shared" si="1"/>
        <v>-54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2197</v>
      </c>
      <c r="J17" s="653">
        <f t="shared" si="2"/>
        <v>-10738</v>
      </c>
      <c r="K17" s="653">
        <f t="shared" si="2"/>
        <v>0</v>
      </c>
      <c r="L17" s="584">
        <f t="shared" si="1"/>
        <v>-1239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</v>
      </c>
      <c r="K18" s="585"/>
      <c r="L18" s="584">
        <f t="shared" si="1"/>
        <v>-11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2197</v>
      </c>
      <c r="J31" s="653">
        <f t="shared" si="6"/>
        <v>-10749</v>
      </c>
      <c r="K31" s="653">
        <f t="shared" si="6"/>
        <v>0</v>
      </c>
      <c r="L31" s="584">
        <f t="shared" si="1"/>
        <v>-1250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2197</v>
      </c>
      <c r="J34" s="587">
        <f t="shared" si="7"/>
        <v>-10749</v>
      </c>
      <c r="K34" s="587">
        <f t="shared" si="7"/>
        <v>0</v>
      </c>
      <c r="L34" s="651">
        <f t="shared" si="1"/>
        <v>-1250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44208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998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8:E48"/>
    <mergeCell ref="B49:E49"/>
    <mergeCell ref="L8:L10"/>
    <mergeCell ref="D9:D10"/>
    <mergeCell ref="E9:E10"/>
    <mergeCell ref="B44:E44"/>
    <mergeCell ref="B45:E45"/>
    <mergeCell ref="I9:I10"/>
    <mergeCell ref="J9:J10"/>
    <mergeCell ref="K8:K10"/>
    <mergeCell ref="A8:A10"/>
    <mergeCell ref="B8:B10"/>
    <mergeCell ref="C8:C10"/>
    <mergeCell ref="B46:E46"/>
    <mergeCell ref="B47:E47"/>
    <mergeCell ref="B43:E43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44208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998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4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44208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998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9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1</v>
      </c>
      <c r="E30" s="369">
        <f t="shared" si="0"/>
        <v>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</v>
      </c>
      <c r="D45" s="438">
        <f>D26+D30+D31+D33+D32+D34+D35+D40</f>
        <v>6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</v>
      </c>
      <c r="D46" s="444">
        <f>D45+D23+D21+D11</f>
        <v>6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1714</v>
      </c>
      <c r="D82" s="138">
        <f>SUM(D83:D86)</f>
        <v>1714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1714</v>
      </c>
      <c r="D83" s="197">
        <v>1714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274</v>
      </c>
      <c r="D87" s="134">
        <f>SUM(D88:D92)+D96</f>
        <v>247</v>
      </c>
      <c r="E87" s="134">
        <f>SUM(E88:E92)+E96</f>
        <v>27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</v>
      </c>
      <c r="D88" s="197">
        <v>15</v>
      </c>
      <c r="E88" s="136">
        <f t="shared" si="1"/>
        <v>4</v>
      </c>
      <c r="F88" s="196"/>
    </row>
    <row r="89" spans="1:6" ht="15.75">
      <c r="A89" s="370" t="s">
        <v>721</v>
      </c>
      <c r="B89" s="135" t="s">
        <v>722</v>
      </c>
      <c r="C89" s="197">
        <v>115</v>
      </c>
      <c r="D89" s="197">
        <v>97</v>
      </c>
      <c r="E89" s="136">
        <f t="shared" si="1"/>
        <v>18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140</v>
      </c>
      <c r="D92" s="138">
        <f>SUM(D93:D95)</f>
        <v>135</v>
      </c>
      <c r="E92" s="138">
        <f>SUM(E93:E95)</f>
        <v>5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140</v>
      </c>
      <c r="D93" s="197">
        <v>135</v>
      </c>
      <c r="E93" s="136">
        <f t="shared" si="1"/>
        <v>5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0</v>
      </c>
      <c r="D95" s="197"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219</v>
      </c>
      <c r="D97" s="197">
        <v>148</v>
      </c>
      <c r="E97" s="136">
        <f t="shared" si="1"/>
        <v>71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2207</v>
      </c>
      <c r="D98" s="433">
        <f>D87+D82+D77+D73+D97</f>
        <v>2109</v>
      </c>
      <c r="E98" s="433">
        <f>E87+E82+E77+E73+E97</f>
        <v>98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2207</v>
      </c>
      <c r="D99" s="427">
        <f>D98+D70+D68</f>
        <v>2109</v>
      </c>
      <c r="E99" s="427">
        <f>E98+E70+E68</f>
        <v>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44208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998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44208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 t="s">
        <v>1000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Polia</cp:lastModifiedBy>
  <cp:lastPrinted>2020-07-10T11:04:09Z</cp:lastPrinted>
  <dcterms:created xsi:type="dcterms:W3CDTF">2006-09-16T00:00:00Z</dcterms:created>
  <dcterms:modified xsi:type="dcterms:W3CDTF">2021-01-21T13:35:57Z</dcterms:modified>
  <cp:category/>
  <cp:version/>
  <cp:contentType/>
  <cp:contentStatus/>
</cp:coreProperties>
</file>